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I 2026\"/>
    </mc:Choice>
  </mc:AlternateContent>
  <bookViews>
    <workbookView xWindow="0" yWindow="0" windowWidth="23040" windowHeight="9192"/>
  </bookViews>
  <sheets>
    <sheet name="56.1 " sheetId="46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'56.1 '!$A$1:$H$29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E28" i="46" l="1"/>
  <c r="E27" i="46"/>
  <c r="D26" i="46" l="1"/>
  <c r="E23" i="46"/>
  <c r="E19" i="46"/>
  <c r="E18" i="46"/>
  <c r="E16" i="46"/>
  <c r="E15" i="46"/>
  <c r="E13" i="46"/>
  <c r="D12" i="46"/>
  <c r="D11" i="46"/>
  <c r="D10" i="46" s="1"/>
  <c r="E26" i="46" l="1"/>
  <c r="F26" i="46"/>
  <c r="G26" i="46" s="1"/>
  <c r="C26" i="46"/>
  <c r="H26" i="46"/>
  <c r="G23" i="46"/>
  <c r="G16" i="46"/>
  <c r="H16" i="46"/>
  <c r="G28" i="46"/>
  <c r="G27" i="46"/>
  <c r="H15" i="46" l="1"/>
  <c r="I26" i="46"/>
  <c r="H13" i="46" l="1"/>
  <c r="I12" i="46"/>
  <c r="I11" i="46"/>
  <c r="I10" i="46" s="1"/>
  <c r="G13" i="46" l="1"/>
  <c r="G18" i="46"/>
  <c r="G19" i="46"/>
  <c r="H19" i="46"/>
  <c r="H18" i="46"/>
  <c r="G15" i="46"/>
  <c r="F12" i="46"/>
  <c r="E12" i="46"/>
  <c r="E11" i="46" s="1"/>
  <c r="E10" i="46" s="1"/>
  <c r="F11" i="46" l="1"/>
  <c r="F10" i="46" s="1"/>
  <c r="H12" i="46"/>
  <c r="H10" i="46" l="1"/>
  <c r="H11" i="46"/>
  <c r="C11" i="46" l="1"/>
  <c r="G11" i="46" s="1"/>
  <c r="C12" i="46"/>
  <c r="G12" i="46" s="1"/>
  <c r="C10" i="46" l="1"/>
  <c r="G10" i="46" s="1"/>
</calcChain>
</file>

<file path=xl/sharedStrings.xml><?xml version="1.0" encoding="utf-8"?>
<sst xmlns="http://schemas.openxmlformats.org/spreadsheetml/2006/main" count="49" uniqueCount="46">
  <si>
    <t>Nội dung</t>
  </si>
  <si>
    <t>I</t>
  </si>
  <si>
    <t>II</t>
  </si>
  <si>
    <t>A</t>
  </si>
  <si>
    <t>B</t>
  </si>
  <si>
    <t>III</t>
  </si>
  <si>
    <t>IV</t>
  </si>
  <si>
    <t>Trong đó:</t>
  </si>
  <si>
    <t>Dự toán</t>
  </si>
  <si>
    <t xml:space="preserve"> STT</t>
  </si>
  <si>
    <t>4=3/1</t>
  </si>
  <si>
    <t>Chi đầu tư phát triển</t>
  </si>
  <si>
    <t>Chi trả nợ lãi</t>
  </si>
  <si>
    <t>Chi viện trợ</t>
  </si>
  <si>
    <t>Chi thường xuyên</t>
  </si>
  <si>
    <t>Chi cải cách tiền lương, tinh giản biên chế</t>
  </si>
  <si>
    <t>Các nhiệm vụ chi khác</t>
  </si>
  <si>
    <t>V</t>
  </si>
  <si>
    <t>VI</t>
  </si>
  <si>
    <t>VII</t>
  </si>
  <si>
    <t>VIII</t>
  </si>
  <si>
    <t>IX</t>
  </si>
  <si>
    <t>TỔNG CHI NSĐP</t>
  </si>
  <si>
    <t>CHI CÂN ĐỐI NSĐP</t>
  </si>
  <si>
    <t>Chi đầu tư phát triển theo ngành, lĩnh vực</t>
  </si>
  <si>
    <t>Chi chương trình mục tiêu quốc gia</t>
  </si>
  <si>
    <t>- Chi khoa học, công nghệ, đổi mới sáng tạo và chuyển đổi số</t>
  </si>
  <si>
    <t xml:space="preserve">Chi bổ sung quỹ dự trữ tài chính </t>
  </si>
  <si>
    <t>Dự phòng ngân sách nhà nước</t>
  </si>
  <si>
    <t>CHI TỪ NGUỒN BỔ SUNG CÓ MỤC TIÊU TỪ NSTW CHO NSĐP</t>
  </si>
  <si>
    <t>Chi cho vay</t>
  </si>
  <si>
    <t>Chi thực hiện các chương trình mục tiêu quốc gia</t>
  </si>
  <si>
    <t>Chi thường xuyên thực hiện các chế độ, chính sách</t>
  </si>
  <si>
    <t>Chi đầu tư thực hiện các chương trình, nhiệm vụ, dự án</t>
  </si>
  <si>
    <t>- Chi giáo dục, đào tạo và dạy nghề</t>
  </si>
  <si>
    <t>Mẫu biểu số 56.1</t>
  </si>
  <si>
    <t>Đơn vị: triệu đồng</t>
  </si>
  <si>
    <t>Thực hiện</t>
  </si>
  <si>
    <t>Lũy kế</t>
  </si>
  <si>
    <t>So sánh (%)</t>
  </si>
  <si>
    <t xml:space="preserve">Cùng kỳ </t>
  </si>
  <si>
    <t>ỦY BAN NHÂN DÂN TP CẦN THƠ</t>
  </si>
  <si>
    <t>SỞ TÀI CHÍNH</t>
  </si>
  <si>
    <t>Quý II</t>
  </si>
  <si>
    <t>THỰC HIỆN CHI NGÂN SÁCH NHÀ NƯỚC QUÝ II NĂM 2026</t>
  </si>
  <si>
    <t>Quý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</si>
</sst>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8" formatCode="###,###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_-* #,##0\ _₫_-;\-* #,##0\ _₫_-;_-* &quot;-&quot;??\ _₫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8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0" fontId="11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7" applyFont="0" applyFill="0" applyBorder="0" applyAlignment="0" applyProtection="0">
      <alignment horizontal="right"/>
    </xf>
    <xf numFmtId="0" fontId="19" fillId="0" borderId="8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0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vertical="center" wrapText="1"/>
    </xf>
    <xf numFmtId="0" fontId="2" fillId="0" borderId="1" xfId="9" applyFont="1" applyBorder="1" applyAlignment="1">
      <alignment horizontal="center" vertical="center" wrapText="1"/>
    </xf>
    <xf numFmtId="168" fontId="2" fillId="0" borderId="1" xfId="9" quotePrefix="1" applyNumberFormat="1" applyFont="1" applyBorder="1" applyAlignment="1">
      <alignment vertical="center" wrapText="1"/>
    </xf>
    <xf numFmtId="168" fontId="3" fillId="0" borderId="1" xfId="9" applyNumberFormat="1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3" fontId="2" fillId="0" borderId="1" xfId="67" applyFont="1" applyBorder="1" applyAlignment="1">
      <alignment horizontal="center" vertical="center"/>
    </xf>
    <xf numFmtId="168" fontId="4" fillId="0" borderId="1" xfId="0" applyNumberFormat="1" applyFont="1" applyBorder="1" applyAlignment="1">
      <alignment vertical="center" wrapText="1"/>
    </xf>
    <xf numFmtId="168" fontId="4" fillId="0" borderId="1" xfId="9" quotePrefix="1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3" fontId="3" fillId="0" borderId="1" xfId="67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2" fillId="0" borderId="1" xfId="67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43" fontId="3" fillId="0" borderId="1" xfId="67" applyFont="1" applyBorder="1" applyAlignment="1">
      <alignment horizontal="center" vertical="center"/>
    </xf>
    <xf numFmtId="43" fontId="3" fillId="0" borderId="1" xfId="67" applyFont="1" applyBorder="1" applyAlignment="1">
      <alignment horizontal="right" vertical="center"/>
    </xf>
    <xf numFmtId="43" fontId="2" fillId="0" borderId="1" xfId="67" applyFont="1" applyBorder="1" applyAlignment="1">
      <alignment horizontal="right" vertical="center"/>
    </xf>
    <xf numFmtId="3" fontId="3" fillId="0" borderId="9" xfId="67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1" fontId="2" fillId="0" borderId="0" xfId="67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9" xfId="67" applyNumberFormat="1" applyFont="1" applyBorder="1" applyAlignment="1">
      <alignment horizontal="right" vertical="center"/>
    </xf>
    <xf numFmtId="3" fontId="2" fillId="0" borderId="0" xfId="67" applyNumberFormat="1" applyFont="1" applyAlignment="1">
      <alignment horizontal="right" vertical="center"/>
    </xf>
    <xf numFmtId="3" fontId="3" fillId="0" borderId="0" xfId="67" applyNumberFormat="1" applyFont="1" applyAlignment="1">
      <alignment horizontal="right" vertical="center"/>
    </xf>
    <xf numFmtId="181" fontId="3" fillId="0" borderId="0" xfId="67" applyNumberFormat="1" applyFont="1" applyAlignment="1">
      <alignment vertical="center"/>
    </xf>
    <xf numFmtId="0" fontId="3" fillId="2" borderId="1" xfId="9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181" fontId="2" fillId="0" borderId="0" xfId="67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68">
    <cellStyle name="??" xfId="10"/>
    <cellStyle name="?? [0.00]_PRODUCT DETAIL Q1" xfId="11"/>
    <cellStyle name="?? [0]" xfId="12"/>
    <cellStyle name="???? [0.00]_PRODUCT DETAIL Q1" xfId="13"/>
    <cellStyle name="????_PRODUCT DETAIL Q1" xfId="14"/>
    <cellStyle name="???_HOBONG" xfId="15"/>
    <cellStyle name="??_(????)??????" xfId="16"/>
    <cellStyle name="Comma" xfId="67" builtinId="3"/>
    <cellStyle name="Comma 11 2 4" xfId="7"/>
    <cellStyle name="Comma 2" xfId="17"/>
    <cellStyle name="Comma 3" xfId="18"/>
    <cellStyle name="Comma 3 2 3" xfId="6"/>
    <cellStyle name="Comma 4" xfId="19"/>
    <cellStyle name="Comma 5" xfId="20"/>
    <cellStyle name="Comma 6" xfId="21"/>
    <cellStyle name="Comma 7" xfId="22"/>
    <cellStyle name="Comma 8" xfId="23"/>
    <cellStyle name="Comma0" xfId="24"/>
    <cellStyle name="Currency0" xfId="25"/>
    <cellStyle name="Date" xfId="26"/>
    <cellStyle name="Fixed" xfId="27"/>
    <cellStyle name="hai" xfId="28"/>
    <cellStyle name="Header1" xfId="29"/>
    <cellStyle name="Header2" xfId="30"/>
    <cellStyle name="n" xfId="31"/>
    <cellStyle name="Normal" xfId="0" builtinId="0"/>
    <cellStyle name="Normal 10" xfId="1"/>
    <cellStyle name="Normal 11" xfId="32"/>
    <cellStyle name="Normal 12" xfId="33"/>
    <cellStyle name="Normal 2" xfId="2"/>
    <cellStyle name="Normal 2 2" xfId="34"/>
    <cellStyle name="Normal 2 3" xfId="35"/>
    <cellStyle name="Normal 2 3 3" xfId="8"/>
    <cellStyle name="Normal 2 4" xfId="66"/>
    <cellStyle name="Normal 3" xfId="3"/>
    <cellStyle name="Normal 3 2" xfId="36"/>
    <cellStyle name="Normal 3 3" xfId="37"/>
    <cellStyle name="Normal 3_Du kien 2009" xfId="38"/>
    <cellStyle name="Normal 4" xfId="39"/>
    <cellStyle name="Normal 4 2" xfId="40"/>
    <cellStyle name="Normal 5" xfId="41"/>
    <cellStyle name="Normal 6" xfId="5"/>
    <cellStyle name="Normal 7" xfId="42"/>
    <cellStyle name="Normal 8" xfId="43"/>
    <cellStyle name="Normal 8 2" xfId="4"/>
    <cellStyle name="Normal 9" xfId="44"/>
    <cellStyle name="Normal_Chi NSTW NSDP 2002 - PL" xfId="9"/>
    <cellStyle name="Percent 2" xfId="45"/>
    <cellStyle name=" [0.00]_ Att. 1- Cover" xfId="46"/>
    <cellStyle name="_ Att. 1- Cover" xfId="47"/>
    <cellStyle name="?_ Att. 1- Cover" xfId="48"/>
    <cellStyle name="똿뗦먛귟 [0.00]_PRODUCT DETAIL Q1" xfId="49"/>
    <cellStyle name="똿뗦먛귟_PRODUCT DETAIL Q1" xfId="50"/>
    <cellStyle name="믅됞 [0.00]_PRODUCT DETAIL Q1" xfId="51"/>
    <cellStyle name="믅됞_PRODUCT DETAIL Q1" xfId="52"/>
    <cellStyle name="백분율_95" xfId="53"/>
    <cellStyle name="뷭?_BOOKSHIP" xfId="54"/>
    <cellStyle name="콤마 [0]_1202" xfId="55"/>
    <cellStyle name="콤마_1202" xfId="56"/>
    <cellStyle name="통화 [0]_1202" xfId="57"/>
    <cellStyle name="통화_1202" xfId="58"/>
    <cellStyle name="표준_(정보부문)월별인원계획" xfId="59"/>
    <cellStyle name="一般_00Q3902REV.1" xfId="60"/>
    <cellStyle name="千分位[0]_00Q3902REV.1" xfId="61"/>
    <cellStyle name="千分位_00Q3902REV.1" xfId="62"/>
    <cellStyle name="貨幣 [0]_00Q3902REV.1" xfId="63"/>
    <cellStyle name="貨幣[0]_BRE" xfId="64"/>
    <cellStyle name="貨幣_00Q3902REV.1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J32"/>
  <sheetViews>
    <sheetView tabSelected="1" topLeftCell="A16" zoomScale="82" zoomScaleNormal="82" workbookViewId="0">
      <selection activeCell="G27" sqref="G27"/>
    </sheetView>
  </sheetViews>
  <sheetFormatPr defaultColWidth="9.109375" defaultRowHeight="13.8"/>
  <cols>
    <col min="1" max="1" width="6.88671875" style="5" customWidth="1"/>
    <col min="2" max="2" width="42.109375" style="5" customWidth="1"/>
    <col min="3" max="3" width="12.88671875" style="5" customWidth="1"/>
    <col min="4" max="4" width="12.88671875" style="5" hidden="1" customWidth="1"/>
    <col min="5" max="6" width="12.88671875" style="22" customWidth="1"/>
    <col min="7" max="7" width="13.109375" style="5" customWidth="1"/>
    <col min="8" max="8" width="11.109375" style="5" customWidth="1"/>
    <col min="9" max="9" width="14.6640625" style="38" hidden="1" customWidth="1"/>
    <col min="10" max="16384" width="9.109375" style="5"/>
  </cols>
  <sheetData>
    <row r="1" spans="1:10" ht="16.8" customHeight="1">
      <c r="A1" s="54" t="s">
        <v>41</v>
      </c>
      <c r="B1" s="54"/>
      <c r="C1" s="2"/>
      <c r="D1" s="2"/>
      <c r="E1" s="35"/>
      <c r="F1" s="35"/>
      <c r="G1" s="53" t="s">
        <v>35</v>
      </c>
      <c r="H1" s="53"/>
    </row>
    <row r="2" spans="1:10" ht="16.8" customHeight="1">
      <c r="A2" s="55" t="s">
        <v>42</v>
      </c>
      <c r="B2" s="55"/>
      <c r="C2" s="2"/>
      <c r="D2" s="2"/>
      <c r="E2" s="35"/>
      <c r="F2" s="35"/>
      <c r="G2" s="35"/>
      <c r="H2" s="35"/>
    </row>
    <row r="3" spans="1:10" ht="21" customHeight="1">
      <c r="A3" s="36"/>
      <c r="B3" s="36"/>
      <c r="C3" s="2"/>
      <c r="D3" s="2"/>
      <c r="E3" s="35"/>
      <c r="F3" s="35"/>
      <c r="G3" s="35"/>
      <c r="H3" s="35"/>
    </row>
    <row r="4" spans="1:10" ht="21" customHeight="1">
      <c r="A4" s="54" t="s">
        <v>44</v>
      </c>
      <c r="B4" s="54"/>
      <c r="C4" s="54"/>
      <c r="D4" s="54"/>
      <c r="E4" s="54"/>
      <c r="F4" s="54"/>
      <c r="G4" s="54"/>
      <c r="H4" s="54"/>
    </row>
    <row r="5" spans="1:10">
      <c r="A5" s="3"/>
      <c r="H5" s="6" t="s">
        <v>36</v>
      </c>
    </row>
    <row r="6" spans="1:10">
      <c r="A6" s="3"/>
    </row>
    <row r="7" spans="1:10" ht="19.5" customHeight="1">
      <c r="A7" s="48" t="s">
        <v>9</v>
      </c>
      <c r="B7" s="48" t="s">
        <v>0</v>
      </c>
      <c r="C7" s="48" t="s">
        <v>8</v>
      </c>
      <c r="D7" s="31"/>
      <c r="E7" s="50" t="s">
        <v>37</v>
      </c>
      <c r="F7" s="50"/>
      <c r="G7" s="51" t="s">
        <v>39</v>
      </c>
      <c r="H7" s="52"/>
    </row>
    <row r="8" spans="1:10" ht="35.25" customHeight="1">
      <c r="A8" s="49"/>
      <c r="B8" s="49"/>
      <c r="C8" s="49"/>
      <c r="D8" s="32" t="s">
        <v>45</v>
      </c>
      <c r="E8" s="33" t="s">
        <v>43</v>
      </c>
      <c r="F8" s="33" t="s">
        <v>38</v>
      </c>
      <c r="G8" s="34" t="s">
        <v>8</v>
      </c>
      <c r="H8" s="32" t="s">
        <v>40</v>
      </c>
    </row>
    <row r="9" spans="1:10" ht="27" customHeight="1">
      <c r="A9" s="7" t="s">
        <v>3</v>
      </c>
      <c r="B9" s="7" t="s">
        <v>4</v>
      </c>
      <c r="C9" s="7">
        <v>1</v>
      </c>
      <c r="D9" s="7"/>
      <c r="E9" s="7">
        <v>2</v>
      </c>
      <c r="F9" s="7">
        <v>3</v>
      </c>
      <c r="G9" s="18" t="s">
        <v>10</v>
      </c>
      <c r="H9" s="7">
        <v>5</v>
      </c>
    </row>
    <row r="10" spans="1:10" s="2" customFormat="1" ht="27.6" customHeight="1">
      <c r="A10" s="9"/>
      <c r="B10" s="9" t="s">
        <v>22</v>
      </c>
      <c r="C10" s="23">
        <f>SUM(C11,C26)</f>
        <v>48645669</v>
      </c>
      <c r="D10" s="23">
        <f t="shared" ref="D10:F10" si="0">SUM(D11,D26)</f>
        <v>7939393.8414909998</v>
      </c>
      <c r="E10" s="23">
        <f t="shared" si="0"/>
        <v>7367221.1951899985</v>
      </c>
      <c r="F10" s="23">
        <f t="shared" si="0"/>
        <v>15306615.036681</v>
      </c>
      <c r="G10" s="28">
        <f>F10/C10*100</f>
        <v>31.465524786350457</v>
      </c>
      <c r="H10" s="27">
        <f>F10/I10*100</f>
        <v>70.7454687869796</v>
      </c>
      <c r="I10" s="30">
        <f t="shared" ref="I10" si="1">SUM(I11,I26)</f>
        <v>21636177.269205</v>
      </c>
      <c r="J10" s="39"/>
    </row>
    <row r="11" spans="1:10" s="2" customFormat="1" ht="27.6" customHeight="1">
      <c r="A11" s="10" t="s">
        <v>3</v>
      </c>
      <c r="B11" s="11" t="s">
        <v>23</v>
      </c>
      <c r="C11" s="23">
        <f>SUM(C12,C15,C16,C20,C21,C22,C23,C24,C25)</f>
        <v>38588292</v>
      </c>
      <c r="D11" s="23">
        <f t="shared" ref="D11" si="2">SUM(D12,D15,D16,D20,D21,D22,D23,D24,D25)</f>
        <v>6861228.8414909998</v>
      </c>
      <c r="E11" s="23">
        <f t="shared" ref="E11:F11" si="3">SUM(E12,E15,E16,E20,E21,E22,E23,E24,E25)</f>
        <v>6392685.3261899985</v>
      </c>
      <c r="F11" s="23">
        <f t="shared" si="3"/>
        <v>13253914.167680999</v>
      </c>
      <c r="G11" s="28">
        <f t="shared" ref="G11:G19" si="4">F11/C11*100</f>
        <v>34.346983192935824</v>
      </c>
      <c r="H11" s="27">
        <f t="shared" ref="H11:H19" si="5">F11/I11*100</f>
        <v>74.037085967438387</v>
      </c>
      <c r="I11" s="30">
        <f t="shared" ref="I11" si="6">SUM(I12,I15,I16,I20,I21,I22,I23,I24,I25)</f>
        <v>17901723.162781</v>
      </c>
      <c r="J11" s="39"/>
    </row>
    <row r="12" spans="1:10" ht="27.6" customHeight="1">
      <c r="A12" s="37" t="s">
        <v>1</v>
      </c>
      <c r="B12" s="4" t="s">
        <v>11</v>
      </c>
      <c r="C12" s="23">
        <f>SUM(C13:C14)</f>
        <v>12325900</v>
      </c>
      <c r="D12" s="23">
        <f t="shared" ref="D12" si="7">SUM(D13:D14)</f>
        <v>957356</v>
      </c>
      <c r="E12" s="23">
        <f t="shared" ref="E12:F12" si="8">SUM(E13:E14)</f>
        <v>1224518</v>
      </c>
      <c r="F12" s="23">
        <f t="shared" si="8"/>
        <v>2181874</v>
      </c>
      <c r="G12" s="28">
        <f t="shared" si="4"/>
        <v>17.701539035689077</v>
      </c>
      <c r="H12" s="27">
        <f t="shared" si="5"/>
        <v>61.491136253851877</v>
      </c>
      <c r="I12" s="30">
        <f t="shared" ref="I12" si="9">SUM(I13:I14)</f>
        <v>3548274</v>
      </c>
      <c r="J12" s="40"/>
    </row>
    <row r="13" spans="1:10" ht="27.6" customHeight="1">
      <c r="A13" s="1">
        <v>1</v>
      </c>
      <c r="B13" s="12" t="s">
        <v>24</v>
      </c>
      <c r="C13" s="25">
        <v>12325900</v>
      </c>
      <c r="D13" s="25">
        <v>957356</v>
      </c>
      <c r="E13" s="25">
        <f>F13-D13</f>
        <v>1224518</v>
      </c>
      <c r="F13" s="25">
        <v>2181874</v>
      </c>
      <c r="G13" s="29">
        <f t="shared" si="4"/>
        <v>17.701539035689077</v>
      </c>
      <c r="H13" s="19">
        <f t="shared" si="5"/>
        <v>61.491136253851877</v>
      </c>
      <c r="I13" s="41">
        <v>3548274</v>
      </c>
      <c r="J13" s="40"/>
    </row>
    <row r="14" spans="1:10" ht="27.6" customHeight="1">
      <c r="A14" s="13">
        <v>2</v>
      </c>
      <c r="B14" s="14" t="s">
        <v>25</v>
      </c>
      <c r="C14" s="25"/>
      <c r="D14" s="25"/>
      <c r="E14" s="25"/>
      <c r="F14" s="25"/>
      <c r="G14" s="29"/>
      <c r="H14" s="27"/>
      <c r="I14" s="42"/>
    </row>
    <row r="15" spans="1:10" s="2" customFormat="1" ht="27.6" customHeight="1">
      <c r="A15" s="37" t="s">
        <v>2</v>
      </c>
      <c r="B15" s="15" t="s">
        <v>12</v>
      </c>
      <c r="C15" s="23">
        <v>199400</v>
      </c>
      <c r="D15" s="23">
        <v>0</v>
      </c>
      <c r="E15" s="23">
        <f>F15-D15</f>
        <v>73502.790850000005</v>
      </c>
      <c r="F15" s="23">
        <v>73502.790850000005</v>
      </c>
      <c r="G15" s="28">
        <f t="shared" si="4"/>
        <v>36.861981369107319</v>
      </c>
      <c r="H15" s="27">
        <f t="shared" si="5"/>
        <v>88.673434418668634</v>
      </c>
      <c r="I15" s="43">
        <v>82891.557467999999</v>
      </c>
    </row>
    <row r="16" spans="1:10" ht="27.6" customHeight="1">
      <c r="A16" s="10" t="s">
        <v>5</v>
      </c>
      <c r="B16" s="15" t="s">
        <v>14</v>
      </c>
      <c r="C16" s="23">
        <v>25287323</v>
      </c>
      <c r="D16" s="23">
        <v>5779872.8414909998</v>
      </c>
      <c r="E16" s="23">
        <f>F16-D16</f>
        <v>4852764.535339999</v>
      </c>
      <c r="F16" s="23">
        <v>10632637.376830999</v>
      </c>
      <c r="G16" s="28">
        <f>F16/C16*100</f>
        <v>42.047303215255319</v>
      </c>
      <c r="H16" s="27">
        <f>F16/I16*100</f>
        <v>74.507511695775747</v>
      </c>
      <c r="I16" s="43">
        <v>14270557.605312999</v>
      </c>
    </row>
    <row r="17" spans="1:9" ht="27.6" customHeight="1">
      <c r="A17" s="10"/>
      <c r="B17" s="20" t="s">
        <v>7</v>
      </c>
      <c r="C17" s="25"/>
      <c r="D17" s="25"/>
      <c r="E17" s="25"/>
      <c r="F17" s="25"/>
      <c r="G17" s="29"/>
      <c r="H17" s="27"/>
      <c r="I17" s="42"/>
    </row>
    <row r="18" spans="1:9" ht="27.6" customHeight="1">
      <c r="A18" s="10"/>
      <c r="B18" s="21" t="s">
        <v>34</v>
      </c>
      <c r="C18" s="25">
        <v>11735400</v>
      </c>
      <c r="D18" s="25">
        <v>2299934.104905</v>
      </c>
      <c r="E18" s="25">
        <f>F18-D18</f>
        <v>2456038.7304100003</v>
      </c>
      <c r="F18" s="25">
        <v>4755972.8353150003</v>
      </c>
      <c r="G18" s="29">
        <f t="shared" si="4"/>
        <v>40.526721162593518</v>
      </c>
      <c r="H18" s="19">
        <f t="shared" si="5"/>
        <v>89.662233614632029</v>
      </c>
      <c r="I18" s="42">
        <v>5304321.1657609995</v>
      </c>
    </row>
    <row r="19" spans="1:9" ht="31.8" customHeight="1">
      <c r="A19" s="10"/>
      <c r="B19" s="21" t="s">
        <v>26</v>
      </c>
      <c r="C19" s="25">
        <v>207395</v>
      </c>
      <c r="D19" s="25">
        <v>37477.734423000002</v>
      </c>
      <c r="E19" s="25">
        <f>F19-D19</f>
        <v>37327.501367000004</v>
      </c>
      <c r="F19" s="25">
        <v>74805.235790000006</v>
      </c>
      <c r="G19" s="29">
        <f t="shared" si="4"/>
        <v>36.068967810217224</v>
      </c>
      <c r="H19" s="19">
        <f t="shared" si="5"/>
        <v>117.87535280103421</v>
      </c>
      <c r="I19" s="42">
        <v>63461.303836999999</v>
      </c>
    </row>
    <row r="20" spans="1:9" s="2" customFormat="1" ht="27.6" customHeight="1">
      <c r="A20" s="10" t="s">
        <v>6</v>
      </c>
      <c r="B20" s="15" t="s">
        <v>30</v>
      </c>
      <c r="C20" s="23"/>
      <c r="D20" s="23"/>
      <c r="E20" s="23"/>
      <c r="F20" s="23"/>
      <c r="G20" s="28"/>
      <c r="H20" s="26"/>
      <c r="I20" s="44"/>
    </row>
    <row r="21" spans="1:9" s="2" customFormat="1" ht="27.6" customHeight="1">
      <c r="A21" s="10" t="s">
        <v>17</v>
      </c>
      <c r="B21" s="15" t="s">
        <v>13</v>
      </c>
      <c r="C21" s="23"/>
      <c r="D21" s="23"/>
      <c r="E21" s="23"/>
      <c r="F21" s="23"/>
      <c r="G21" s="28"/>
      <c r="H21" s="24"/>
      <c r="I21" s="44"/>
    </row>
    <row r="22" spans="1:9" s="2" customFormat="1" ht="27.6" customHeight="1">
      <c r="A22" s="10" t="s">
        <v>18</v>
      </c>
      <c r="B22" s="16" t="s">
        <v>27</v>
      </c>
      <c r="C22" s="23">
        <v>3380</v>
      </c>
      <c r="D22" s="23"/>
      <c r="E22" s="23"/>
      <c r="F22" s="23"/>
      <c r="G22" s="28"/>
      <c r="H22" s="24"/>
      <c r="I22" s="44"/>
    </row>
    <row r="23" spans="1:9" s="2" customFormat="1" ht="27.6" customHeight="1">
      <c r="A23" s="10" t="s">
        <v>19</v>
      </c>
      <c r="B23" s="16" t="s">
        <v>28</v>
      </c>
      <c r="C23" s="23">
        <v>772289</v>
      </c>
      <c r="D23" s="23">
        <v>124000</v>
      </c>
      <c r="E23" s="23">
        <f>F23-D23</f>
        <v>241900</v>
      </c>
      <c r="F23" s="23">
        <v>365900</v>
      </c>
      <c r="G23" s="28">
        <f>F23/C23*100</f>
        <v>47.378636753857691</v>
      </c>
      <c r="H23" s="24"/>
      <c r="I23" s="44"/>
    </row>
    <row r="24" spans="1:9" s="2" customFormat="1" ht="27.6" customHeight="1">
      <c r="A24" s="10" t="s">
        <v>20</v>
      </c>
      <c r="B24" s="16" t="s">
        <v>15</v>
      </c>
      <c r="C24" s="23"/>
      <c r="D24" s="23"/>
      <c r="E24" s="23"/>
      <c r="F24" s="23"/>
      <c r="G24" s="28"/>
      <c r="H24" s="24"/>
      <c r="I24" s="44"/>
    </row>
    <row r="25" spans="1:9" s="2" customFormat="1" ht="27.6" customHeight="1">
      <c r="A25" s="10" t="s">
        <v>21</v>
      </c>
      <c r="B25" s="16" t="s">
        <v>16</v>
      </c>
      <c r="C25" s="23"/>
      <c r="D25" s="23"/>
      <c r="E25" s="23"/>
      <c r="F25" s="23"/>
      <c r="G25" s="28"/>
      <c r="H25" s="24"/>
      <c r="I25" s="44"/>
    </row>
    <row r="26" spans="1:9" s="2" customFormat="1" ht="38.4" customHeight="1">
      <c r="A26" s="10" t="s">
        <v>4</v>
      </c>
      <c r="B26" s="45" t="s">
        <v>29</v>
      </c>
      <c r="C26" s="23">
        <f>SUM(C27:C29)</f>
        <v>10057377</v>
      </c>
      <c r="D26" s="23">
        <f t="shared" ref="D26:F26" si="10">SUM(D27:D29)</f>
        <v>1078165</v>
      </c>
      <c r="E26" s="23">
        <f t="shared" si="10"/>
        <v>974535.86899999995</v>
      </c>
      <c r="F26" s="23">
        <f t="shared" si="10"/>
        <v>2052700.8689999999</v>
      </c>
      <c r="G26" s="28">
        <f>F26/C26*100</f>
        <v>20.409902790757471</v>
      </c>
      <c r="H26" s="27">
        <f>F26/I26*100</f>
        <v>54.966557641422028</v>
      </c>
      <c r="I26" s="44">
        <f>SUM(I27:I29)</f>
        <v>3734454.1064240001</v>
      </c>
    </row>
    <row r="27" spans="1:9" ht="27.6" customHeight="1">
      <c r="A27" s="1">
        <v>1</v>
      </c>
      <c r="B27" s="17" t="s">
        <v>33</v>
      </c>
      <c r="C27" s="25">
        <v>6940650</v>
      </c>
      <c r="D27" s="25">
        <v>475709</v>
      </c>
      <c r="E27" s="25">
        <f>F27-D27</f>
        <v>958878</v>
      </c>
      <c r="F27" s="25">
        <v>1434587</v>
      </c>
      <c r="G27" s="29">
        <f>F27/C27*100</f>
        <v>20.669346530944509</v>
      </c>
      <c r="H27" s="19">
        <v>39.646669964597905</v>
      </c>
      <c r="I27" s="38">
        <v>3618430</v>
      </c>
    </row>
    <row r="28" spans="1:9" ht="27.6" customHeight="1">
      <c r="A28" s="13">
        <v>2</v>
      </c>
      <c r="B28" s="17" t="s">
        <v>32</v>
      </c>
      <c r="C28" s="25">
        <v>3116727</v>
      </c>
      <c r="D28" s="25">
        <v>602456</v>
      </c>
      <c r="E28" s="25">
        <f>F28-D28</f>
        <v>15657.868999999948</v>
      </c>
      <c r="F28" s="25">
        <v>618113.86899999995</v>
      </c>
      <c r="G28" s="29">
        <f>F28/C28*100</f>
        <v>19.832146639728148</v>
      </c>
      <c r="H28" s="19">
        <v>39.646669964597905</v>
      </c>
      <c r="I28" s="38">
        <v>116024.106424</v>
      </c>
    </row>
    <row r="29" spans="1:9" ht="27.6" customHeight="1">
      <c r="A29" s="13">
        <v>3</v>
      </c>
      <c r="B29" s="17" t="s">
        <v>31</v>
      </c>
      <c r="C29" s="25"/>
      <c r="D29" s="25"/>
      <c r="E29" s="25"/>
      <c r="F29" s="25"/>
      <c r="G29" s="29"/>
      <c r="H29" s="26"/>
    </row>
    <row r="30" spans="1:9">
      <c r="B30" s="46"/>
    </row>
    <row r="31" spans="1:9">
      <c r="B31" s="8"/>
      <c r="E31" s="47">
        <v>446374</v>
      </c>
    </row>
    <row r="32" spans="1:9">
      <c r="E32" s="22">
        <v>171739.86900000001</v>
      </c>
    </row>
  </sheetData>
  <mergeCells count="9">
    <mergeCell ref="G1:H1"/>
    <mergeCell ref="A4:H4"/>
    <mergeCell ref="A7:A8"/>
    <mergeCell ref="B7:B8"/>
    <mergeCell ref="C7:C8"/>
    <mergeCell ref="E7:F7"/>
    <mergeCell ref="G7:H7"/>
    <mergeCell ref="A1:B1"/>
    <mergeCell ref="A2:B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56.1 </vt:lpstr>
      <vt:lpstr>'56.1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2026-07-29T07:14:34Z</cp:lastPrinted>
  <dcterms:created xsi:type="dcterms:W3CDTF">2025-10-30T00:52:23Z</dcterms:created>
  <dcterms:modified xsi:type="dcterms:W3CDTF">2026-07-30T03:20:19Z</dcterms:modified>
</cp:coreProperties>
</file>